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7500" windowHeight="7320" activeTab="0"/>
  </bookViews>
  <sheets>
    <sheet name="dem2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'dem21'!$A$13:$L$124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dem21rec">'dem21'!$H$121:$L$121</definedName>
    <definedName name="dopla21">'dem21'!$H$121:$L$121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'dem21'!$D$76:$L$76</definedName>
    <definedName name="labourCap" localSheetId="0">'dem21'!$D$106:$L$106</definedName>
    <definedName name="labourec" localSheetId="0">'dem21'!$D$121:$L$121</definedName>
    <definedName name="loanlabour" localSheetId="0">'dem21'!$D$115:$L$115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'dem21'!$K$117</definedName>
    <definedName name="np">#REF!</definedName>
    <definedName name="Nutrition">#REF!</definedName>
    <definedName name="oaslabour" localSheetId="0">'dem21'!$D$33:$L$33</definedName>
    <definedName name="oges">#REF!</definedName>
    <definedName name="pension">#REF!</definedName>
    <definedName name="_xlnm.Print_Area" localSheetId="0">'dem21'!$A$1:$L$122</definedName>
    <definedName name="_xlnm.Print_Titles" localSheetId="0">'dem21'!$10:$13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swc">#REF!</definedName>
    <definedName name="tax">#REF!</definedName>
    <definedName name="udhd">#REF!</definedName>
    <definedName name="urbancap">#REF!</definedName>
    <definedName name="voted" localSheetId="0">'dem21'!$E$8:$G$8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'dem21'!$A$1:$L$123</definedName>
    <definedName name="Z_239EE218_578E_4317_BEED_14D5D7089E27_.wvu.PrintArea" localSheetId="0" hidden="1">'dem21'!$A$1:$L$117</definedName>
    <definedName name="Z_239EE218_578E_4317_BEED_14D5D7089E27_.wvu.PrintTitles" localSheetId="0" hidden="1">'dem21'!$10:$13</definedName>
    <definedName name="Z_302A3EA3_AE96_11D5_A646_0050BA3D7AFD_.wvu.FilterData" localSheetId="0" hidden="1">'dem21'!$A$1:$L$123</definedName>
    <definedName name="Z_302A3EA3_AE96_11D5_A646_0050BA3D7AFD_.wvu.PrintArea" localSheetId="0" hidden="1">'dem21'!$A$1:$L$117</definedName>
    <definedName name="Z_302A3EA3_AE96_11D5_A646_0050BA3D7AFD_.wvu.PrintTitles" localSheetId="0" hidden="1">'dem21'!$10:$13</definedName>
    <definedName name="Z_36DBA021_0ECB_11D4_8064_004005726899_.wvu.FilterData" localSheetId="0" hidden="1">'dem21'!$C$15:$C$117</definedName>
    <definedName name="Z_36DBA021_0ECB_11D4_8064_004005726899_.wvu.PrintArea" localSheetId="0" hidden="1">'dem21'!$A$1:$L$117</definedName>
    <definedName name="Z_36DBA021_0ECB_11D4_8064_004005726899_.wvu.PrintTitles" localSheetId="0" hidden="1">'dem21'!$10:$13</definedName>
    <definedName name="Z_93EBE921_AE91_11D5_8685_004005726899_.wvu.FilterData" localSheetId="0" hidden="1">'dem21'!$C$15:$C$117</definedName>
    <definedName name="Z_93EBE921_AE91_11D5_8685_004005726899_.wvu.PrintArea" localSheetId="0" hidden="1">'dem21'!$A$1:$L$117</definedName>
    <definedName name="Z_93EBE921_AE91_11D5_8685_004005726899_.wvu.PrintTitles" localSheetId="0" hidden="1">'dem21'!$10:$13</definedName>
    <definedName name="Z_94DA79C1_0FDE_11D5_9579_000021DAEEA2_.wvu.FilterData" localSheetId="0" hidden="1">'dem21'!$C$15:$C$117</definedName>
    <definedName name="Z_94DA79C1_0FDE_11D5_9579_000021DAEEA2_.wvu.PrintArea" localSheetId="0" hidden="1">'dem21'!$A$1:$L$117</definedName>
    <definedName name="Z_94DA79C1_0FDE_11D5_9579_000021DAEEA2_.wvu.PrintTitles" localSheetId="0" hidden="1">'dem21'!$10:$13</definedName>
    <definedName name="Z_B4CB096A_161F_11D5_8064_004005726899_.wvu.FilterData" localSheetId="0" hidden="1">'dem21'!$C$15:$C$117</definedName>
    <definedName name="Z_C868F8C3_16D7_11D5_A68D_81D6213F5331_.wvu.FilterData" localSheetId="0" hidden="1">'dem21'!$C$15:$C$117</definedName>
    <definedName name="Z_C868F8C3_16D7_11D5_A68D_81D6213F5331_.wvu.PrintArea" localSheetId="0" hidden="1">'dem21'!$A$1:$L$117</definedName>
    <definedName name="Z_C868F8C3_16D7_11D5_A68D_81D6213F5331_.wvu.PrintTitles" localSheetId="0" hidden="1">'dem21'!$10:$13</definedName>
    <definedName name="Z_E5DF37BD_125C_11D5_8DC4_D0F5D88B3549_.wvu.FilterData" localSheetId="0" hidden="1">'dem21'!$C$15:$C$117</definedName>
    <definedName name="Z_E5DF37BD_125C_11D5_8DC4_D0F5D88B3549_.wvu.PrintArea" localSheetId="0" hidden="1">'dem21'!$A$1:$L$117</definedName>
    <definedName name="Z_E5DF37BD_125C_11D5_8DC4_D0F5D88B3549_.wvu.PrintTitles" localSheetId="0" hidden="1">'dem21'!$10:$13</definedName>
    <definedName name="Z_F8ADACC1_164E_11D6_B603_000021DAEEA2_.wvu.FilterData" localSheetId="0" hidden="1">'dem21'!$C$15:$C$117</definedName>
    <definedName name="Z_F8ADACC1_164E_11D6_B603_000021DAEEA2_.wvu.PrintArea" localSheetId="0" hidden="1">'dem21'!$A$1:$L$117</definedName>
    <definedName name="Z_F8ADACC1_164E_11D6_B603_000021DAEEA2_.wvu.PrintTitles" localSheetId="0" hidden="1">'dem21'!$10:$13</definedName>
  </definedNames>
  <calcPr fullCalcOnLoad="1"/>
</workbook>
</file>

<file path=xl/sharedStrings.xml><?xml version="1.0" encoding="utf-8"?>
<sst xmlns="http://schemas.openxmlformats.org/spreadsheetml/2006/main" count="192" uniqueCount="107">
  <si>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</si>
  <si>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</si>
  <si>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</si>
  <si>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</si>
  <si>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</si>
  <si>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</si>
  <si>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</si>
  <si>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</si>
  <si>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</si>
  <si>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</si>
  <si>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</si>
  <si>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</si>
  <si>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</si>
  <si>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</si>
  <si>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</si>
  <si>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</si>
  <si>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</si>
  <si>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</si>
  <si>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60.00.02</t>
  </si>
  <si>
    <t>60.00.21</t>
  </si>
  <si>
    <t>60.00.27</t>
  </si>
  <si>
    <t>Minor Works</t>
  </si>
  <si>
    <t>60.00.34</t>
  </si>
  <si>
    <t>Scholarships/Stipend</t>
  </si>
  <si>
    <t>60.00.52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</si>
  <si>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</si>
  <si>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</si>
  <si>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</si>
  <si>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</si>
  <si>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</si>
  <si>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</si>
  <si>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</si>
  <si>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Namchi</t>
  </si>
  <si>
    <t>61.00.53</t>
  </si>
  <si>
    <t>Construction of ITI at Gyalshing</t>
  </si>
  <si>
    <t>62.00.53</t>
  </si>
  <si>
    <t>63.00.53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</si>
  <si>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</si>
  <si>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</si>
  <si>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</si>
  <si>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</si>
  <si>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</si>
  <si>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State Share  for IT Sector Training</t>
  </si>
  <si>
    <t>61.00.54</t>
  </si>
  <si>
    <t>State Share for Construction of ITI</t>
  </si>
  <si>
    <t>62.00.54</t>
  </si>
  <si>
    <t>A - Capital Account of General Services</t>
  </si>
  <si>
    <t>Wages</t>
  </si>
  <si>
    <t>Salaries</t>
  </si>
  <si>
    <t>Training</t>
  </si>
  <si>
    <t>Labour</t>
  </si>
  <si>
    <t>61.00.01</t>
  </si>
  <si>
    <t>LABOUR</t>
  </si>
  <si>
    <t>62.00.01</t>
  </si>
  <si>
    <t>62.00.50</t>
  </si>
  <si>
    <t>Deduct Recoveries of Overpayment</t>
  </si>
  <si>
    <t>2010-11</t>
  </si>
  <si>
    <t>64.00.53</t>
  </si>
  <si>
    <t>64.00.54</t>
  </si>
  <si>
    <t>B - Social Services (f) Labour and Labour Welfare</t>
  </si>
  <si>
    <t>Labour and Employment</t>
  </si>
  <si>
    <t>Direction and Administration</t>
  </si>
  <si>
    <t>Supplies and  Materials</t>
  </si>
  <si>
    <t>Machinery and  Equipments</t>
  </si>
  <si>
    <t xml:space="preserve">Construction of Centre of Excellence at Rangpo </t>
  </si>
  <si>
    <t>Industrial Training Institutes, 
Gyalshing</t>
  </si>
  <si>
    <t>2011-12</t>
  </si>
  <si>
    <t>(In Thousands of Rupees)</t>
  </si>
  <si>
    <t>Major Works (75:25% CSS)</t>
  </si>
  <si>
    <t>Major Works (Central Share)</t>
  </si>
  <si>
    <t>Major Works (EAP)</t>
  </si>
  <si>
    <t>I. Estimate of the amount required in the year ending 31st March, 2013 to defray the charges in respect of Labour</t>
  </si>
  <si>
    <t>2012-13</t>
  </si>
  <si>
    <t>60.00.71</t>
  </si>
  <si>
    <t>Loans for Education, Sports, Art and 
Culture</t>
  </si>
  <si>
    <t>General Education</t>
  </si>
  <si>
    <t>University and Higher Education</t>
  </si>
  <si>
    <t>Comprehensive Education Loan Scheme</t>
  </si>
  <si>
    <t>60.00.55</t>
  </si>
  <si>
    <t>Loans and Advances</t>
  </si>
  <si>
    <t>Other Administrative Services</t>
  </si>
  <si>
    <t>Rent, Rates and Taxes</t>
  </si>
  <si>
    <t>Advertisement &amp; Publicity</t>
  </si>
  <si>
    <t>Skill Development Fund</t>
  </si>
  <si>
    <t>CM's Free Scholarship Scheme 
(University)</t>
  </si>
  <si>
    <t>State Institute of Capacity Building, 
Karfectar</t>
  </si>
  <si>
    <t>45.00.31</t>
  </si>
  <si>
    <t>Grants in Aid</t>
  </si>
  <si>
    <t>Directorate of Capacity Building</t>
  </si>
  <si>
    <t>Skill Development Initiative/Modular Employable Skill Scheme (100% CSS)</t>
  </si>
  <si>
    <t>46.00.01</t>
  </si>
  <si>
    <t>46.00.11</t>
  </si>
  <si>
    <t>46.00.13</t>
  </si>
  <si>
    <t>46.00.14</t>
  </si>
  <si>
    <t>46.00.26</t>
  </si>
  <si>
    <t>46.00.71</t>
  </si>
  <si>
    <t>46.00.72</t>
  </si>
  <si>
    <t>46.00.73</t>
  </si>
  <si>
    <t>60.00.42</t>
  </si>
  <si>
    <t>Lumpsum Provision for revision of pay</t>
  </si>
  <si>
    <t>State Institute of Capacity Building, Karfectar</t>
  </si>
  <si>
    <t>Industrial Training Institutes, 
Rangpo</t>
  </si>
  <si>
    <t>Industrial Training Institutes, 
Namchi</t>
  </si>
  <si>
    <t>Capacity Building /Training Programme</t>
  </si>
  <si>
    <t>Construction of Majdoor Bhawan</t>
  </si>
  <si>
    <t>65.00.53</t>
  </si>
  <si>
    <t>Major Works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</si>
</sst>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k_r_-;\-* #,##0.00\ _k_r_-;_-* &quot;-&quot;??\ _k_r_-;_-@_-"/>
    <numFmt numFmtId="173" formatCode="0#"/>
    <numFmt numFmtId="174" formatCode="##"/>
    <numFmt numFmtId="175" formatCode="00000#"/>
    <numFmt numFmtId="176" formatCode="00.00#"/>
    <numFmt numFmtId="177" formatCode="00.###"/>
    <numFmt numFmtId="178" formatCode="00.000"/>
    <numFmt numFmtId="179" formatCode="_(* #,##0_);_(* \(#,##0\);_(* &quot;-&quot;??_);_(@_)"/>
    <numFmt numFmtId="180" formatCode="0#.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75" fontId="4" fillId="0" borderId="0" xfId="59" applyNumberFormat="1" applyFont="1" applyFill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1" applyFont="1" applyFill="1" applyBorder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11" xfId="62" applyFont="1" applyFill="1" applyBorder="1" applyAlignment="1" applyProtection="1">
      <alignment horizontal="left"/>
      <protection/>
    </xf>
    <xf numFmtId="0" fontId="4" fillId="0" borderId="11" xfId="62" applyFont="1" applyFill="1" applyBorder="1" applyAlignment="1" applyProtection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horizontal="right"/>
      <protection/>
    </xf>
    <xf numFmtId="0" fontId="4" fillId="0" borderId="10" xfId="61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2" xfId="57" applyFont="1" applyFill="1" applyBorder="1" applyAlignment="1">
      <alignment horizontal="left"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5" fillId="0" borderId="0" xfId="63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173" fontId="4" fillId="0" borderId="0" xfId="57" applyNumberFormat="1" applyFont="1" applyFill="1" applyAlignment="1">
      <alignment horizontal="right"/>
      <protection/>
    </xf>
    <xf numFmtId="176" fontId="5" fillId="0" borderId="0" xfId="57" applyNumberFormat="1" applyFont="1" applyFill="1" applyAlignment="1">
      <alignment horizontal="right"/>
      <protection/>
    </xf>
    <xf numFmtId="174" fontId="4" fillId="0" borderId="0" xfId="57" applyNumberFormat="1" applyFont="1" applyFill="1" applyAlignment="1">
      <alignment horizontal="right"/>
      <protection/>
    </xf>
    <xf numFmtId="178" fontId="5" fillId="0" borderId="0" xfId="57" applyNumberFormat="1" applyFont="1" applyFill="1" applyAlignment="1">
      <alignment horizontal="right"/>
      <protection/>
    </xf>
    <xf numFmtId="174" fontId="4" fillId="0" borderId="0" xfId="57" applyNumberFormat="1" applyFont="1" applyFill="1" applyAlignment="1">
      <alignment horizontal="right" vertical="top" wrapText="1"/>
      <protection/>
    </xf>
    <xf numFmtId="173" fontId="4" fillId="0" borderId="0" xfId="59" applyNumberFormat="1" applyFont="1" applyFill="1" applyAlignment="1">
      <alignment horizontal="right" vertical="top" wrapText="1"/>
      <protection/>
    </xf>
    <xf numFmtId="178" fontId="5" fillId="0" borderId="0" xfId="59" applyNumberFormat="1" applyFont="1" applyFill="1" applyAlignment="1">
      <alignment horizontal="right" vertical="top" wrapText="1"/>
      <protection/>
    </xf>
    <xf numFmtId="174" fontId="4" fillId="0" borderId="0" xfId="59" applyNumberFormat="1" applyFont="1" applyFill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right"/>
      <protection/>
    </xf>
    <xf numFmtId="0" fontId="5" fillId="0" borderId="0" xfId="63" applyFont="1" applyFill="1" applyAlignment="1">
      <alignment horizontal="right" vertical="top"/>
      <protection/>
    </xf>
    <xf numFmtId="173" fontId="4" fillId="0" borderId="0" xfId="63" applyNumberFormat="1" applyFont="1" applyFill="1" applyAlignment="1">
      <alignment horizontal="right" vertical="top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63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1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Protection="1">
      <alignment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Border="1" applyAlignment="1">
      <alignment horizontal="left"/>
      <protection/>
    </xf>
    <xf numFmtId="176" fontId="5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Alignment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3" applyNumberFormat="1" applyFont="1" applyFill="1" applyAlignment="1">
      <alignment horizontal="center" vertical="top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 applyProtection="1">
      <alignment horizontal="left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172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43" fontId="4" fillId="0" borderId="10" xfId="42" applyFont="1" applyFill="1" applyBorder="1" applyAlignment="1">
      <alignment horizontal="right" wrapText="1"/>
    </xf>
    <xf numFmtId="174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78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vertical="top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>
      <alignment horizontal="left" vertical="top" wrapText="1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176" fontId="5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0" applyNumberFormat="1" applyFont="1" applyFill="1" applyAlignment="1">
      <alignment vertical="top"/>
    </xf>
    <xf numFmtId="0" fontId="5" fillId="0" borderId="0" xfId="57" applyNumberFormat="1" applyFont="1" applyFill="1" applyBorder="1" applyAlignment="1">
      <alignment vertical="top" wrapText="1"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>
      <alignment vertical="top" wrapText="1"/>
      <protection/>
    </xf>
    <xf numFmtId="180" fontId="5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173" fontId="4" fillId="0" borderId="0" xfId="63" applyNumberFormat="1" applyFont="1" applyFill="1" applyBorder="1" applyAlignment="1">
      <alignment horizontal="right" vertical="top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>
      <alignment horizontal="left"/>
      <protection/>
    </xf>
    <xf numFmtId="174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12" xfId="42" applyNumberFormat="1" applyFont="1" applyFill="1" applyBorder="1" applyAlignment="1">
      <alignment horizontal="right" wrapText="1"/>
    </xf>
    <xf numFmtId="175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176" fontId="4" fillId="0" borderId="0" xfId="57" applyNumberFormat="1" applyFont="1" applyFill="1" applyAlignment="1">
      <alignment horizontal="right"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175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57" applyNumberFormat="1" applyFont="1" applyFill="1" applyAlignment="1" applyProtection="1">
      <alignment horizontal="left" vertical="top" wrapText="1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 for 03-04_Dem21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24"/>
  <sheetViews>
    <sheetView tabSelected="1" view="pageBreakPreview" zoomScaleSheetLayoutView="100" zoomScalePageLayoutView="0" workbookViewId="0" topLeftCell="A97">
      <selection activeCell="P24" sqref="P24"/>
    </sheetView>
  </sheetViews>
  <sheetFormatPr defaultColWidth="11.00390625" defaultRowHeight="12.75"/>
  <cols>
    <col min="1" max="1" width="6.421875" style="5" customWidth="1"/>
    <col min="2" max="2" width="8.140625" style="16" customWidth="1"/>
    <col min="3" max="3" width="34.57421875" style="3" customWidth="1"/>
    <col min="4" max="4" width="8.57421875" style="47" customWidth="1"/>
    <col min="5" max="5" width="9.421875" style="47" customWidth="1"/>
    <col min="6" max="6" width="8.421875" style="3" customWidth="1"/>
    <col min="7" max="7" width="8.57421875" style="3" customWidth="1"/>
    <col min="8" max="8" width="8.57421875" style="47" customWidth="1"/>
    <col min="9" max="9" width="8.421875" style="47" customWidth="1"/>
    <col min="10" max="10" width="8.57421875" style="3" customWidth="1"/>
    <col min="11" max="11" width="9.140625" style="3" customWidth="1"/>
    <col min="12" max="12" width="8.421875" style="3" customWidth="1"/>
    <col min="13" max="16384" width="11.00390625" style="3" customWidth="1"/>
  </cols>
  <sheetData>
    <row r="1" spans="1:12" ht="13.5" customHeight="1">
      <c r="A1" s="153" t="s">
        <v>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3.5" customHeight="1">
      <c r="A2" s="153" t="s">
        <v>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3.5" customHeight="1">
      <c r="A3" s="2"/>
      <c r="B3" s="31"/>
      <c r="C3" s="4"/>
      <c r="D3" s="75"/>
      <c r="E3" s="75"/>
      <c r="F3" s="4"/>
      <c r="G3" s="4"/>
      <c r="H3" s="75"/>
      <c r="I3" s="75"/>
      <c r="J3" s="4"/>
      <c r="K3" s="4"/>
      <c r="L3" s="4"/>
    </row>
    <row r="4" spans="3:12" ht="13.5" customHeight="1">
      <c r="C4" s="6"/>
      <c r="D4" s="48" t="s">
        <v>59</v>
      </c>
      <c r="E4" s="76">
        <v>2230</v>
      </c>
      <c r="F4" s="7" t="s">
        <v>60</v>
      </c>
      <c r="G4" s="6"/>
      <c r="H4" s="59"/>
      <c r="I4" s="59"/>
      <c r="J4" s="6"/>
      <c r="K4" s="6"/>
      <c r="L4" s="6"/>
    </row>
    <row r="5" spans="3:12" ht="13.5" customHeight="1">
      <c r="C5" s="6"/>
      <c r="D5" s="48" t="s">
        <v>46</v>
      </c>
      <c r="E5" s="77">
        <v>4059</v>
      </c>
      <c r="F5" s="45" t="s">
        <v>29</v>
      </c>
      <c r="G5" s="6"/>
      <c r="H5" s="59"/>
      <c r="I5" s="59"/>
      <c r="J5" s="6"/>
      <c r="K5" s="6"/>
      <c r="L5" s="6"/>
    </row>
    <row r="6" ht="13.5" customHeight="1">
      <c r="A6" s="5" t="s">
        <v>71</v>
      </c>
    </row>
    <row r="7" spans="4:7" ht="13.5" customHeight="1">
      <c r="D7" s="78"/>
      <c r="E7" s="79" t="s">
        <v>39</v>
      </c>
      <c r="F7" s="27" t="s">
        <v>40</v>
      </c>
      <c r="G7" s="27" t="s">
        <v>7</v>
      </c>
    </row>
    <row r="8" spans="4:12" ht="13.5" customHeight="1">
      <c r="D8" s="58" t="s">
        <v>0</v>
      </c>
      <c r="E8" s="59">
        <f>L77</f>
        <v>290408</v>
      </c>
      <c r="F8" s="59">
        <f>L116</f>
        <v>72150</v>
      </c>
      <c r="G8" s="59">
        <f>F8+E8</f>
        <v>362558</v>
      </c>
      <c r="J8" s="47"/>
      <c r="K8" s="47"/>
      <c r="L8" s="47"/>
    </row>
    <row r="9" spans="1:12" ht="13.5" customHeight="1">
      <c r="A9" s="7" t="s">
        <v>38</v>
      </c>
      <c r="F9" s="47"/>
      <c r="G9" s="47"/>
      <c r="J9" s="47"/>
      <c r="K9" s="47"/>
      <c r="L9" s="47"/>
    </row>
    <row r="10" spans="3:12" ht="13.5" customHeight="1">
      <c r="C10" s="8"/>
      <c r="D10" s="60"/>
      <c r="E10" s="60"/>
      <c r="F10" s="60"/>
      <c r="G10" s="60"/>
      <c r="H10" s="60"/>
      <c r="I10" s="61"/>
      <c r="J10" s="62"/>
      <c r="K10" s="63"/>
      <c r="L10" s="64" t="s">
        <v>67</v>
      </c>
    </row>
    <row r="11" spans="1:12" s="20" customFormat="1" ht="13.5" customHeight="1">
      <c r="A11" s="17"/>
      <c r="B11" s="18"/>
      <c r="C11" s="19"/>
      <c r="D11" s="155" t="s">
        <v>1</v>
      </c>
      <c r="E11" s="155"/>
      <c r="F11" s="154" t="s">
        <v>2</v>
      </c>
      <c r="G11" s="154"/>
      <c r="H11" s="154" t="s">
        <v>3</v>
      </c>
      <c r="I11" s="154"/>
      <c r="J11" s="154" t="s">
        <v>2</v>
      </c>
      <c r="K11" s="154"/>
      <c r="L11" s="154"/>
    </row>
    <row r="12" spans="1:12" s="20" customFormat="1" ht="13.5" customHeight="1">
      <c r="A12" s="21"/>
      <c r="B12" s="22"/>
      <c r="C12" s="23" t="s">
        <v>4</v>
      </c>
      <c r="D12" s="152" t="s">
        <v>56</v>
      </c>
      <c r="E12" s="152"/>
      <c r="F12" s="152" t="s">
        <v>66</v>
      </c>
      <c r="G12" s="152"/>
      <c r="H12" s="152" t="s">
        <v>66</v>
      </c>
      <c r="I12" s="152"/>
      <c r="J12" s="152" t="s">
        <v>72</v>
      </c>
      <c r="K12" s="152"/>
      <c r="L12" s="152"/>
    </row>
    <row r="13" spans="1:12" s="20" customFormat="1" ht="13.5" customHeight="1">
      <c r="A13" s="24"/>
      <c r="B13" s="25"/>
      <c r="C13" s="26"/>
      <c r="D13" s="65" t="s">
        <v>5</v>
      </c>
      <c r="E13" s="65" t="s">
        <v>6</v>
      </c>
      <c r="F13" s="65" t="s">
        <v>5</v>
      </c>
      <c r="G13" s="65" t="s">
        <v>6</v>
      </c>
      <c r="H13" s="65" t="s">
        <v>5</v>
      </c>
      <c r="I13" s="65" t="s">
        <v>6</v>
      </c>
      <c r="J13" s="65" t="s">
        <v>5</v>
      </c>
      <c r="K13" s="65" t="s">
        <v>6</v>
      </c>
      <c r="L13" s="65" t="s">
        <v>7</v>
      </c>
    </row>
    <row r="14" spans="1:12" s="20" customFormat="1" ht="13.5" customHeight="1">
      <c r="A14" s="21"/>
      <c r="B14" s="22"/>
      <c r="C14" s="19"/>
      <c r="D14" s="66"/>
      <c r="E14" s="66"/>
      <c r="F14" s="66"/>
      <c r="G14" s="66"/>
      <c r="H14" s="66"/>
      <c r="I14" s="66"/>
      <c r="J14" s="66"/>
      <c r="K14" s="66"/>
      <c r="L14" s="66"/>
    </row>
    <row r="15" spans="3:12" ht="13.5" customHeight="1">
      <c r="C15" s="9" t="s">
        <v>8</v>
      </c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3.5" customHeight="1">
      <c r="A16" s="100" t="s">
        <v>9</v>
      </c>
      <c r="B16" s="101">
        <v>2070</v>
      </c>
      <c r="C16" s="102" t="s">
        <v>80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3.5" customHeight="1">
      <c r="A17" s="100"/>
      <c r="B17" s="108">
        <v>0.003</v>
      </c>
      <c r="C17" s="102" t="s">
        <v>49</v>
      </c>
      <c r="D17" s="88"/>
      <c r="E17" s="88"/>
      <c r="F17" s="51"/>
      <c r="G17" s="51"/>
      <c r="H17" s="51"/>
      <c r="I17" s="51"/>
      <c r="J17" s="51"/>
      <c r="K17" s="51"/>
      <c r="L17" s="51"/>
    </row>
    <row r="18" spans="1:12" ht="13.5" customHeight="1">
      <c r="A18" s="100"/>
      <c r="B18" s="104">
        <v>46</v>
      </c>
      <c r="C18" s="105" t="s">
        <v>88</v>
      </c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3.5" customHeight="1">
      <c r="A19" s="100"/>
      <c r="B19" s="104" t="s">
        <v>90</v>
      </c>
      <c r="C19" s="105" t="s">
        <v>48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51">
        <v>4800</v>
      </c>
      <c r="L19" s="51">
        <f aca="true" t="shared" si="0" ref="L19:L26">SUM(J19:K19)</f>
        <v>4800</v>
      </c>
    </row>
    <row r="20" spans="1:12" ht="13.5" customHeight="1">
      <c r="A20" s="100"/>
      <c r="B20" s="104" t="s">
        <v>91</v>
      </c>
      <c r="C20" s="105" t="s">
        <v>13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51">
        <v>500</v>
      </c>
      <c r="L20" s="51">
        <f t="shared" si="0"/>
        <v>500</v>
      </c>
    </row>
    <row r="21" spans="1:12" ht="13.5" customHeight="1">
      <c r="A21" s="106"/>
      <c r="B21" s="104" t="s">
        <v>92</v>
      </c>
      <c r="C21" s="105" t="s">
        <v>15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51">
        <v>1195</v>
      </c>
      <c r="L21" s="51">
        <f t="shared" si="0"/>
        <v>1195</v>
      </c>
    </row>
    <row r="22" spans="1:12" ht="13.5" customHeight="1">
      <c r="A22" s="106"/>
      <c r="B22" s="104" t="s">
        <v>93</v>
      </c>
      <c r="C22" s="105" t="s">
        <v>81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f t="shared" si="0"/>
        <v>0</v>
      </c>
    </row>
    <row r="23" spans="1:12" ht="13.5" customHeight="1">
      <c r="A23" s="106"/>
      <c r="B23" s="104" t="s">
        <v>94</v>
      </c>
      <c r="C23" s="105" t="s">
        <v>82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51">
        <v>330</v>
      </c>
      <c r="L23" s="51">
        <f t="shared" si="0"/>
        <v>330</v>
      </c>
    </row>
    <row r="24" spans="1:12" ht="13.5" customHeight="1">
      <c r="A24" s="106"/>
      <c r="B24" s="104" t="s">
        <v>95</v>
      </c>
      <c r="C24" s="105" t="s">
        <v>83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121">
        <v>110</v>
      </c>
      <c r="L24" s="121">
        <f t="shared" si="0"/>
        <v>110</v>
      </c>
    </row>
    <row r="25" spans="1:12" ht="13.5" customHeight="1">
      <c r="A25" s="100"/>
      <c r="B25" s="104" t="s">
        <v>96</v>
      </c>
      <c r="C25" s="105" t="s">
        <v>103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121">
        <v>108000</v>
      </c>
      <c r="K25" s="83">
        <v>0</v>
      </c>
      <c r="L25" s="121">
        <f t="shared" si="0"/>
        <v>108000</v>
      </c>
    </row>
    <row r="26" spans="1:12" ht="25.5">
      <c r="A26" s="100"/>
      <c r="B26" s="104" t="s">
        <v>97</v>
      </c>
      <c r="C26" s="105" t="s">
        <v>84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f t="shared" si="0"/>
        <v>0</v>
      </c>
    </row>
    <row r="27" spans="1:12" ht="13.5" customHeight="1">
      <c r="A27" s="100" t="s">
        <v>7</v>
      </c>
      <c r="B27" s="104">
        <v>46</v>
      </c>
      <c r="C27" s="105" t="s">
        <v>88</v>
      </c>
      <c r="D27" s="124">
        <f aca="true" t="shared" si="1" ref="D27:L27">SUM(D19:D26)</f>
        <v>0</v>
      </c>
      <c r="E27" s="124">
        <f t="shared" si="1"/>
        <v>0</v>
      </c>
      <c r="F27" s="124">
        <f t="shared" si="1"/>
        <v>0</v>
      </c>
      <c r="G27" s="124">
        <f t="shared" si="1"/>
        <v>0</v>
      </c>
      <c r="H27" s="124">
        <f t="shared" si="1"/>
        <v>0</v>
      </c>
      <c r="I27" s="124">
        <f t="shared" si="1"/>
        <v>0</v>
      </c>
      <c r="J27" s="125">
        <f t="shared" si="1"/>
        <v>108000</v>
      </c>
      <c r="K27" s="125">
        <f t="shared" si="1"/>
        <v>6935</v>
      </c>
      <c r="L27" s="125">
        <f t="shared" si="1"/>
        <v>114935</v>
      </c>
    </row>
    <row r="28" spans="1:12" ht="13.5" customHeight="1">
      <c r="A28" s="100"/>
      <c r="B28" s="104"/>
      <c r="C28" s="105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25.5">
      <c r="A29" s="100"/>
      <c r="B29" s="104">
        <v>45</v>
      </c>
      <c r="C29" s="105" t="s">
        <v>100</v>
      </c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3.5" customHeight="1">
      <c r="A30" s="100"/>
      <c r="B30" s="104" t="s">
        <v>86</v>
      </c>
      <c r="C30" s="105" t="s">
        <v>87</v>
      </c>
      <c r="D30" s="86">
        <v>0</v>
      </c>
      <c r="E30" s="86">
        <v>0</v>
      </c>
      <c r="F30" s="86">
        <v>0</v>
      </c>
      <c r="G30" s="86">
        <v>0</v>
      </c>
      <c r="H30" s="89">
        <v>0</v>
      </c>
      <c r="I30" s="86">
        <v>0</v>
      </c>
      <c r="J30" s="92">
        <v>110000</v>
      </c>
      <c r="K30" s="86">
        <v>0</v>
      </c>
      <c r="L30" s="92">
        <f>SUM(J30:K30)</f>
        <v>110000</v>
      </c>
    </row>
    <row r="31" spans="1:12" ht="25.5">
      <c r="A31" s="100" t="s">
        <v>7</v>
      </c>
      <c r="B31" s="104">
        <v>45</v>
      </c>
      <c r="C31" s="105" t="s">
        <v>85</v>
      </c>
      <c r="D31" s="86">
        <f aca="true" t="shared" si="2" ref="D31:L31">D30</f>
        <v>0</v>
      </c>
      <c r="E31" s="86">
        <f t="shared" si="2"/>
        <v>0</v>
      </c>
      <c r="F31" s="86">
        <f>F30</f>
        <v>0</v>
      </c>
      <c r="G31" s="86">
        <f>G30</f>
        <v>0</v>
      </c>
      <c r="H31" s="89">
        <f t="shared" si="2"/>
        <v>0</v>
      </c>
      <c r="I31" s="86">
        <f t="shared" si="2"/>
        <v>0</v>
      </c>
      <c r="J31" s="92">
        <f t="shared" si="2"/>
        <v>110000</v>
      </c>
      <c r="K31" s="86">
        <f t="shared" si="2"/>
        <v>0</v>
      </c>
      <c r="L31" s="92">
        <f t="shared" si="2"/>
        <v>110000</v>
      </c>
    </row>
    <row r="32" spans="1:12" ht="13.5" customHeight="1">
      <c r="A32" s="100" t="s">
        <v>7</v>
      </c>
      <c r="B32" s="108">
        <v>0.003</v>
      </c>
      <c r="C32" s="102" t="s">
        <v>49</v>
      </c>
      <c r="D32" s="124">
        <f>D27+D31</f>
        <v>0</v>
      </c>
      <c r="E32" s="124">
        <f aca="true" t="shared" si="3" ref="E32:L32">E27+E31</f>
        <v>0</v>
      </c>
      <c r="F32" s="124">
        <f t="shared" si="3"/>
        <v>0</v>
      </c>
      <c r="G32" s="124">
        <f t="shared" si="3"/>
        <v>0</v>
      </c>
      <c r="H32" s="124">
        <f t="shared" si="3"/>
        <v>0</v>
      </c>
      <c r="I32" s="124">
        <f t="shared" si="3"/>
        <v>0</v>
      </c>
      <c r="J32" s="125">
        <f t="shared" si="3"/>
        <v>218000</v>
      </c>
      <c r="K32" s="131">
        <f t="shared" si="3"/>
        <v>6935</v>
      </c>
      <c r="L32" s="131">
        <f t="shared" si="3"/>
        <v>224935</v>
      </c>
    </row>
    <row r="33" spans="1:12" ht="13.5" customHeight="1">
      <c r="A33" s="103" t="s">
        <v>7</v>
      </c>
      <c r="B33" s="119">
        <v>2070</v>
      </c>
      <c r="C33" s="120" t="s">
        <v>80</v>
      </c>
      <c r="D33" s="132">
        <f aca="true" t="shared" si="4" ref="D33:L33">D32</f>
        <v>0</v>
      </c>
      <c r="E33" s="132">
        <f t="shared" si="4"/>
        <v>0</v>
      </c>
      <c r="F33" s="132">
        <f t="shared" si="4"/>
        <v>0</v>
      </c>
      <c r="G33" s="132">
        <f t="shared" si="4"/>
        <v>0</v>
      </c>
      <c r="H33" s="132">
        <f t="shared" si="4"/>
        <v>0</v>
      </c>
      <c r="I33" s="132">
        <f t="shared" si="4"/>
        <v>0</v>
      </c>
      <c r="J33" s="140">
        <f t="shared" si="4"/>
        <v>218000</v>
      </c>
      <c r="K33" s="133">
        <f t="shared" si="4"/>
        <v>6935</v>
      </c>
      <c r="L33" s="133">
        <f t="shared" si="4"/>
        <v>224935</v>
      </c>
    </row>
    <row r="34" spans="3:12" ht="0.75" customHeight="1">
      <c r="C34" s="9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" customHeight="1">
      <c r="A35" s="5" t="s">
        <v>9</v>
      </c>
      <c r="B35" s="32">
        <v>2230</v>
      </c>
      <c r="C35" s="9" t="s">
        <v>60</v>
      </c>
      <c r="F35" s="47"/>
      <c r="G35" s="47"/>
      <c r="J35" s="47"/>
      <c r="K35" s="47"/>
      <c r="L35" s="47"/>
    </row>
    <row r="36" spans="2:12" ht="12" customHeight="1">
      <c r="B36" s="33">
        <v>1</v>
      </c>
      <c r="C36" s="7" t="s">
        <v>50</v>
      </c>
      <c r="F36" s="47"/>
      <c r="G36" s="47"/>
      <c r="J36" s="47"/>
      <c r="K36" s="47"/>
      <c r="L36" s="47"/>
    </row>
    <row r="37" spans="2:12" ht="12" customHeight="1">
      <c r="B37" s="34">
        <v>1.001</v>
      </c>
      <c r="C37" s="9" t="s">
        <v>61</v>
      </c>
      <c r="F37" s="47"/>
      <c r="G37" s="47"/>
      <c r="J37" s="47"/>
      <c r="K37" s="47"/>
      <c r="L37" s="47"/>
    </row>
    <row r="38" spans="2:12" ht="12" customHeight="1">
      <c r="B38" s="35">
        <v>60</v>
      </c>
      <c r="C38" s="7" t="s">
        <v>10</v>
      </c>
      <c r="F38" s="47"/>
      <c r="G38" s="47"/>
      <c r="J38" s="47"/>
      <c r="K38" s="47"/>
      <c r="L38" s="47"/>
    </row>
    <row r="39" spans="2:12" ht="12" customHeight="1">
      <c r="B39" s="141" t="s">
        <v>11</v>
      </c>
      <c r="C39" s="7" t="s">
        <v>48</v>
      </c>
      <c r="D39" s="142">
        <v>5423</v>
      </c>
      <c r="E39" s="142">
        <v>10415</v>
      </c>
      <c r="F39" s="121">
        <v>5004</v>
      </c>
      <c r="G39" s="142">
        <v>10558</v>
      </c>
      <c r="H39" s="142">
        <v>8604</v>
      </c>
      <c r="I39" s="142">
        <v>10558</v>
      </c>
      <c r="J39" s="121">
        <v>7477</v>
      </c>
      <c r="K39" s="142">
        <v>10332</v>
      </c>
      <c r="L39" s="48">
        <f>SUM(J39:K39)</f>
        <v>17809</v>
      </c>
    </row>
    <row r="40" spans="2:12" ht="12" customHeight="1">
      <c r="B40" s="141" t="s">
        <v>12</v>
      </c>
      <c r="C40" s="7" t="s">
        <v>13</v>
      </c>
      <c r="D40" s="83">
        <v>0</v>
      </c>
      <c r="E40" s="142">
        <v>121</v>
      </c>
      <c r="F40" s="121">
        <v>200</v>
      </c>
      <c r="G40" s="142">
        <v>110</v>
      </c>
      <c r="H40" s="121">
        <v>343</v>
      </c>
      <c r="I40" s="142">
        <v>110</v>
      </c>
      <c r="J40" s="121">
        <v>1</v>
      </c>
      <c r="K40" s="142">
        <v>120</v>
      </c>
      <c r="L40" s="48">
        <f>SUM(J40:K40)</f>
        <v>121</v>
      </c>
    </row>
    <row r="41" spans="2:12" ht="12" customHeight="1">
      <c r="B41" s="141" t="s">
        <v>14</v>
      </c>
      <c r="C41" s="7" t="s">
        <v>15</v>
      </c>
      <c r="D41" s="142">
        <v>3162</v>
      </c>
      <c r="E41" s="142">
        <v>432</v>
      </c>
      <c r="F41" s="121">
        <v>250</v>
      </c>
      <c r="G41" s="142">
        <v>524</v>
      </c>
      <c r="H41" s="142">
        <v>2250</v>
      </c>
      <c r="I41" s="142">
        <v>524</v>
      </c>
      <c r="J41" s="121">
        <v>650</v>
      </c>
      <c r="K41" s="142">
        <v>566</v>
      </c>
      <c r="L41" s="48">
        <f>SUM(J41:K41)</f>
        <v>1216</v>
      </c>
    </row>
    <row r="42" spans="2:12" ht="12" customHeight="1">
      <c r="B42" s="141" t="s">
        <v>98</v>
      </c>
      <c r="C42" s="7" t="s">
        <v>99</v>
      </c>
      <c r="D42" s="142">
        <v>138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f>SUM(J42:K42)</f>
        <v>0</v>
      </c>
    </row>
    <row r="43" spans="1:12" ht="12" customHeight="1">
      <c r="A43" s="5" t="s">
        <v>7</v>
      </c>
      <c r="B43" s="35">
        <v>60</v>
      </c>
      <c r="C43" s="7" t="s">
        <v>10</v>
      </c>
      <c r="D43" s="134">
        <f>SUM(D39:D42)</f>
        <v>8723</v>
      </c>
      <c r="E43" s="134">
        <f aca="true" t="shared" si="5" ref="E43:L43">SUM(E39:E42)</f>
        <v>10968</v>
      </c>
      <c r="F43" s="134">
        <f t="shared" si="5"/>
        <v>5454</v>
      </c>
      <c r="G43" s="134">
        <f t="shared" si="5"/>
        <v>11192</v>
      </c>
      <c r="H43" s="134">
        <f t="shared" si="5"/>
        <v>11197</v>
      </c>
      <c r="I43" s="134">
        <f t="shared" si="5"/>
        <v>11192</v>
      </c>
      <c r="J43" s="125">
        <f t="shared" si="5"/>
        <v>8128</v>
      </c>
      <c r="K43" s="134">
        <f t="shared" si="5"/>
        <v>11018</v>
      </c>
      <c r="L43" s="134">
        <f t="shared" si="5"/>
        <v>19146</v>
      </c>
    </row>
    <row r="44" spans="1:12" ht="12" customHeight="1">
      <c r="A44" s="2" t="s">
        <v>7</v>
      </c>
      <c r="B44" s="73">
        <v>1.001</v>
      </c>
      <c r="C44" s="46" t="s">
        <v>61</v>
      </c>
      <c r="D44" s="134">
        <f aca="true" t="shared" si="6" ref="D44:L44">D43</f>
        <v>8723</v>
      </c>
      <c r="E44" s="134">
        <f t="shared" si="6"/>
        <v>10968</v>
      </c>
      <c r="F44" s="125">
        <f>F43</f>
        <v>5454</v>
      </c>
      <c r="G44" s="134">
        <f>G43</f>
        <v>11192</v>
      </c>
      <c r="H44" s="134">
        <f t="shared" si="6"/>
        <v>11197</v>
      </c>
      <c r="I44" s="134">
        <f t="shared" si="6"/>
        <v>11192</v>
      </c>
      <c r="J44" s="125">
        <f t="shared" si="6"/>
        <v>8128</v>
      </c>
      <c r="K44" s="134">
        <f t="shared" si="6"/>
        <v>11018</v>
      </c>
      <c r="L44" s="134">
        <f t="shared" si="6"/>
        <v>19146</v>
      </c>
    </row>
    <row r="45" spans="1:12" ht="12.75">
      <c r="A45" s="2"/>
      <c r="B45" s="73"/>
      <c r="C45" s="46"/>
      <c r="D45" s="50"/>
      <c r="E45" s="50"/>
      <c r="F45" s="50"/>
      <c r="G45" s="50"/>
      <c r="H45" s="50"/>
      <c r="I45" s="50"/>
      <c r="J45" s="50"/>
      <c r="K45" s="50"/>
      <c r="L45" s="50"/>
    </row>
    <row r="46" spans="2:12" ht="12.75">
      <c r="B46" s="36">
        <v>1.8</v>
      </c>
      <c r="C46" s="9" t="s">
        <v>25</v>
      </c>
      <c r="D46" s="50"/>
      <c r="E46" s="50"/>
      <c r="F46" s="50"/>
      <c r="G46" s="50"/>
      <c r="H46" s="50"/>
      <c r="I46" s="50"/>
      <c r="J46" s="50"/>
      <c r="K46" s="50"/>
      <c r="L46" s="50"/>
    </row>
    <row r="47" spans="2:12" ht="25.5">
      <c r="B47" s="37">
        <v>61</v>
      </c>
      <c r="C47" s="10" t="s">
        <v>26</v>
      </c>
      <c r="D47" s="50"/>
      <c r="E47" s="50"/>
      <c r="F47" s="50"/>
      <c r="G47" s="50"/>
      <c r="H47" s="50"/>
      <c r="I47" s="50"/>
      <c r="J47" s="50"/>
      <c r="K47" s="50"/>
      <c r="L47" s="50"/>
    </row>
    <row r="48" spans="2:12" ht="12.75">
      <c r="B48" s="143" t="s">
        <v>27</v>
      </c>
      <c r="C48" s="7" t="s">
        <v>28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0">
        <v>1500</v>
      </c>
      <c r="K48" s="85">
        <v>0</v>
      </c>
      <c r="L48" s="70">
        <f>SUM(J48:K48)</f>
        <v>1500</v>
      </c>
    </row>
    <row r="49" spans="1:12" ht="12.75">
      <c r="A49" s="5" t="s">
        <v>7</v>
      </c>
      <c r="B49" s="36">
        <v>1.8</v>
      </c>
      <c r="C49" s="9" t="s">
        <v>25</v>
      </c>
      <c r="D49" s="124">
        <f aca="true" t="shared" si="7" ref="D49:L49">D48</f>
        <v>0</v>
      </c>
      <c r="E49" s="124">
        <f t="shared" si="7"/>
        <v>0</v>
      </c>
      <c r="F49" s="124">
        <f>F48</f>
        <v>0</v>
      </c>
      <c r="G49" s="124">
        <f>G48</f>
        <v>0</v>
      </c>
      <c r="H49" s="124">
        <f t="shared" si="7"/>
        <v>0</v>
      </c>
      <c r="I49" s="124">
        <f t="shared" si="7"/>
        <v>0</v>
      </c>
      <c r="J49" s="125">
        <f t="shared" si="7"/>
        <v>1500</v>
      </c>
      <c r="K49" s="124">
        <f t="shared" si="7"/>
        <v>0</v>
      </c>
      <c r="L49" s="125">
        <f t="shared" si="7"/>
        <v>1500</v>
      </c>
    </row>
    <row r="50" spans="1:12" ht="12.75">
      <c r="A50" s="5" t="s">
        <v>7</v>
      </c>
      <c r="B50" s="33">
        <v>1</v>
      </c>
      <c r="C50" s="7" t="s">
        <v>50</v>
      </c>
      <c r="D50" s="134">
        <f aca="true" t="shared" si="8" ref="D50:L50">D44+D48</f>
        <v>8723</v>
      </c>
      <c r="E50" s="134">
        <f t="shared" si="8"/>
        <v>10968</v>
      </c>
      <c r="F50" s="125">
        <f t="shared" si="8"/>
        <v>5454</v>
      </c>
      <c r="G50" s="134">
        <f t="shared" si="8"/>
        <v>11192</v>
      </c>
      <c r="H50" s="134">
        <f t="shared" si="8"/>
        <v>11197</v>
      </c>
      <c r="I50" s="134">
        <f t="shared" si="8"/>
        <v>11192</v>
      </c>
      <c r="J50" s="125">
        <f t="shared" si="8"/>
        <v>9628</v>
      </c>
      <c r="K50" s="134">
        <f t="shared" si="8"/>
        <v>11018</v>
      </c>
      <c r="L50" s="134">
        <f t="shared" si="8"/>
        <v>20646</v>
      </c>
    </row>
    <row r="51" spans="2:12" ht="12.75">
      <c r="B51" s="33"/>
      <c r="C51" s="7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.75">
      <c r="A52" s="11"/>
      <c r="B52" s="38">
        <v>3</v>
      </c>
      <c r="C52" s="12" t="s">
        <v>49</v>
      </c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11"/>
      <c r="B53" s="39">
        <v>3.101</v>
      </c>
      <c r="C53" s="13" t="s">
        <v>17</v>
      </c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25.5">
      <c r="A54" s="11"/>
      <c r="B54" s="40">
        <v>60</v>
      </c>
      <c r="C54" s="14" t="s">
        <v>101</v>
      </c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11"/>
      <c r="B55" s="1" t="s">
        <v>11</v>
      </c>
      <c r="C55" s="14" t="s">
        <v>48</v>
      </c>
      <c r="D55" s="122">
        <v>5562</v>
      </c>
      <c r="E55" s="122">
        <v>6600</v>
      </c>
      <c r="F55" s="122">
        <v>3303</v>
      </c>
      <c r="G55" s="144">
        <v>6900</v>
      </c>
      <c r="H55" s="144">
        <v>6003</v>
      </c>
      <c r="I55" s="144">
        <v>8446</v>
      </c>
      <c r="J55" s="122">
        <v>9096</v>
      </c>
      <c r="K55" s="144">
        <v>23119</v>
      </c>
      <c r="L55" s="135">
        <f aca="true" t="shared" si="9" ref="L55:L63">SUM(J55:K55)</f>
        <v>32215</v>
      </c>
    </row>
    <row r="56" spans="1:12" ht="12.75">
      <c r="A56" s="11"/>
      <c r="B56" s="1" t="s">
        <v>18</v>
      </c>
      <c r="C56" s="14" t="s">
        <v>47</v>
      </c>
      <c r="D56" s="122">
        <v>456</v>
      </c>
      <c r="E56" s="122">
        <v>68</v>
      </c>
      <c r="F56" s="122">
        <v>100</v>
      </c>
      <c r="G56" s="144">
        <v>350</v>
      </c>
      <c r="H56" s="144">
        <v>100</v>
      </c>
      <c r="I56" s="144">
        <v>581</v>
      </c>
      <c r="J56" s="122">
        <v>158</v>
      </c>
      <c r="K56" s="144">
        <v>550</v>
      </c>
      <c r="L56" s="135">
        <f t="shared" si="9"/>
        <v>708</v>
      </c>
    </row>
    <row r="57" spans="1:12" ht="12.75">
      <c r="A57" s="11"/>
      <c r="B57" s="1" t="s">
        <v>12</v>
      </c>
      <c r="C57" s="14" t="s">
        <v>13</v>
      </c>
      <c r="D57" s="83">
        <v>0</v>
      </c>
      <c r="E57" s="122">
        <v>32</v>
      </c>
      <c r="F57" s="83">
        <v>0</v>
      </c>
      <c r="G57" s="142">
        <v>32</v>
      </c>
      <c r="H57" s="121">
        <v>168</v>
      </c>
      <c r="I57" s="144">
        <v>32</v>
      </c>
      <c r="J57" s="121">
        <v>1</v>
      </c>
      <c r="K57" s="142">
        <v>35</v>
      </c>
      <c r="L57" s="135">
        <f t="shared" si="9"/>
        <v>36</v>
      </c>
    </row>
    <row r="58" spans="1:12" ht="12.75">
      <c r="A58" s="11"/>
      <c r="B58" s="1" t="s">
        <v>14</v>
      </c>
      <c r="C58" s="12" t="s">
        <v>15</v>
      </c>
      <c r="D58" s="70">
        <v>29</v>
      </c>
      <c r="E58" s="126">
        <v>116</v>
      </c>
      <c r="F58" s="85">
        <v>0</v>
      </c>
      <c r="G58" s="142">
        <v>105</v>
      </c>
      <c r="H58" s="70">
        <v>300</v>
      </c>
      <c r="I58" s="145">
        <v>105</v>
      </c>
      <c r="J58" s="70">
        <v>1</v>
      </c>
      <c r="K58" s="142">
        <v>115</v>
      </c>
      <c r="L58" s="53">
        <f t="shared" si="9"/>
        <v>116</v>
      </c>
    </row>
    <row r="59" spans="1:12" ht="12.75">
      <c r="A59" s="11"/>
      <c r="B59" s="1" t="s">
        <v>19</v>
      </c>
      <c r="C59" s="14" t="s">
        <v>62</v>
      </c>
      <c r="D59" s="83">
        <v>0</v>
      </c>
      <c r="E59" s="121">
        <v>95</v>
      </c>
      <c r="F59" s="83">
        <v>0</v>
      </c>
      <c r="G59" s="142">
        <v>110</v>
      </c>
      <c r="H59" s="83">
        <v>0</v>
      </c>
      <c r="I59" s="146">
        <v>110</v>
      </c>
      <c r="J59" s="121">
        <v>1</v>
      </c>
      <c r="K59" s="142">
        <v>120</v>
      </c>
      <c r="L59" s="135">
        <f t="shared" si="9"/>
        <v>121</v>
      </c>
    </row>
    <row r="60" spans="1:12" ht="12.75">
      <c r="A60" s="11"/>
      <c r="B60" s="1" t="s">
        <v>20</v>
      </c>
      <c r="C60" s="14" t="s">
        <v>21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f t="shared" si="9"/>
        <v>0</v>
      </c>
    </row>
    <row r="61" spans="1:12" ht="12.75">
      <c r="A61" s="11"/>
      <c r="B61" s="1" t="s">
        <v>22</v>
      </c>
      <c r="C61" s="12" t="s">
        <v>23</v>
      </c>
      <c r="D61" s="121">
        <v>444</v>
      </c>
      <c r="E61" s="121">
        <v>159</v>
      </c>
      <c r="F61" s="121">
        <v>100</v>
      </c>
      <c r="G61" s="146">
        <v>250</v>
      </c>
      <c r="H61" s="146">
        <v>100</v>
      </c>
      <c r="I61" s="146">
        <v>540</v>
      </c>
      <c r="J61" s="121">
        <v>1</v>
      </c>
      <c r="K61" s="146">
        <f>4800-1920</f>
        <v>2880</v>
      </c>
      <c r="L61" s="135">
        <f t="shared" si="9"/>
        <v>2881</v>
      </c>
    </row>
    <row r="62" spans="1:12" ht="12.75">
      <c r="A62" s="11"/>
      <c r="B62" s="1" t="s">
        <v>24</v>
      </c>
      <c r="C62" s="14" t="s">
        <v>63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f t="shared" si="9"/>
        <v>0</v>
      </c>
    </row>
    <row r="63" spans="1:12" ht="25.5">
      <c r="A63" s="72"/>
      <c r="B63" s="147" t="s">
        <v>73</v>
      </c>
      <c r="C63" s="127" t="s">
        <v>89</v>
      </c>
      <c r="D63" s="85">
        <v>0</v>
      </c>
      <c r="E63" s="85">
        <v>0</v>
      </c>
      <c r="F63" s="85">
        <v>0</v>
      </c>
      <c r="G63" s="85">
        <v>0</v>
      </c>
      <c r="H63" s="70">
        <v>801</v>
      </c>
      <c r="I63" s="85">
        <v>0</v>
      </c>
      <c r="J63" s="85">
        <v>0</v>
      </c>
      <c r="K63" s="85">
        <v>0</v>
      </c>
      <c r="L63" s="85">
        <f t="shared" si="9"/>
        <v>0</v>
      </c>
    </row>
    <row r="64" spans="1:12" ht="25.5">
      <c r="A64" s="128" t="s">
        <v>7</v>
      </c>
      <c r="B64" s="129">
        <v>60</v>
      </c>
      <c r="C64" s="130" t="s">
        <v>101</v>
      </c>
      <c r="D64" s="136">
        <f aca="true" t="shared" si="10" ref="D64:L64">SUM(D55:D63)</f>
        <v>6491</v>
      </c>
      <c r="E64" s="136">
        <f t="shared" si="10"/>
        <v>7070</v>
      </c>
      <c r="F64" s="136">
        <f t="shared" si="10"/>
        <v>3503</v>
      </c>
      <c r="G64" s="136">
        <f t="shared" si="10"/>
        <v>7747</v>
      </c>
      <c r="H64" s="136">
        <f t="shared" si="10"/>
        <v>7472</v>
      </c>
      <c r="I64" s="136">
        <f t="shared" si="10"/>
        <v>9814</v>
      </c>
      <c r="J64" s="125">
        <f t="shared" si="10"/>
        <v>9258</v>
      </c>
      <c r="K64" s="136">
        <f t="shared" si="10"/>
        <v>26819</v>
      </c>
      <c r="L64" s="136">
        <f t="shared" si="10"/>
        <v>36077</v>
      </c>
    </row>
    <row r="65" spans="1:12" ht="0.75" customHeight="1">
      <c r="A65" s="72"/>
      <c r="B65" s="90"/>
      <c r="C65" s="12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25.5">
      <c r="A66" s="91"/>
      <c r="B66" s="90">
        <v>61</v>
      </c>
      <c r="C66" s="12" t="s">
        <v>102</v>
      </c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.75">
      <c r="A67" s="91"/>
      <c r="B67" s="147" t="s">
        <v>51</v>
      </c>
      <c r="C67" s="12" t="s">
        <v>48</v>
      </c>
      <c r="D67" s="70">
        <v>1022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70">
        <v>4199</v>
      </c>
      <c r="K67" s="85">
        <v>0</v>
      </c>
      <c r="L67" s="70">
        <f>SUM(J67:K67)</f>
        <v>4199</v>
      </c>
    </row>
    <row r="68" spans="1:12" ht="12.75">
      <c r="A68" s="57"/>
      <c r="B68" s="1" t="s">
        <v>27</v>
      </c>
      <c r="C68" s="14" t="s">
        <v>28</v>
      </c>
      <c r="D68" s="70">
        <v>212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70">
        <v>1</v>
      </c>
      <c r="K68" s="85">
        <v>0</v>
      </c>
      <c r="L68" s="70">
        <f>SUM(J68:K68)</f>
        <v>1</v>
      </c>
    </row>
    <row r="69" spans="1:12" ht="25.5">
      <c r="A69" s="11" t="s">
        <v>7</v>
      </c>
      <c r="B69" s="40">
        <v>61</v>
      </c>
      <c r="C69" s="12" t="s">
        <v>102</v>
      </c>
      <c r="D69" s="125">
        <f aca="true" t="shared" si="11" ref="D69:L69">SUM(D67:D68)</f>
        <v>1234</v>
      </c>
      <c r="E69" s="124">
        <f t="shared" si="11"/>
        <v>0</v>
      </c>
      <c r="F69" s="124">
        <f>SUM(F67:F68)</f>
        <v>0</v>
      </c>
      <c r="G69" s="124">
        <f>SUM(G67:G68)</f>
        <v>0</v>
      </c>
      <c r="H69" s="124">
        <f t="shared" si="11"/>
        <v>0</v>
      </c>
      <c r="I69" s="124">
        <f t="shared" si="11"/>
        <v>0</v>
      </c>
      <c r="J69" s="125">
        <f t="shared" si="11"/>
        <v>4200</v>
      </c>
      <c r="K69" s="124">
        <f t="shared" si="11"/>
        <v>0</v>
      </c>
      <c r="L69" s="125">
        <f t="shared" si="11"/>
        <v>4200</v>
      </c>
    </row>
    <row r="70" spans="1:12" ht="12.75">
      <c r="A70" s="11"/>
      <c r="B70" s="40"/>
      <c r="C70" s="14"/>
      <c r="D70" s="71"/>
      <c r="E70" s="71"/>
      <c r="F70" s="71"/>
      <c r="G70" s="71"/>
      <c r="H70" s="56"/>
      <c r="I70" s="71"/>
      <c r="J70" s="71"/>
      <c r="K70" s="71"/>
      <c r="L70" s="71"/>
    </row>
    <row r="71" spans="1:12" ht="25.5">
      <c r="A71" s="72"/>
      <c r="B71" s="90">
        <v>62</v>
      </c>
      <c r="C71" s="12" t="s">
        <v>65</v>
      </c>
      <c r="D71" s="70"/>
      <c r="E71" s="70"/>
      <c r="F71" s="70"/>
      <c r="G71" s="70"/>
      <c r="H71" s="53"/>
      <c r="I71" s="70"/>
      <c r="J71" s="70"/>
      <c r="K71" s="70"/>
      <c r="L71" s="70"/>
    </row>
    <row r="72" spans="1:12" ht="12.75">
      <c r="A72" s="72"/>
      <c r="B72" s="147" t="s">
        <v>53</v>
      </c>
      <c r="C72" s="12" t="s">
        <v>48</v>
      </c>
      <c r="D72" s="70">
        <v>556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70">
        <v>4549</v>
      </c>
      <c r="K72" s="85">
        <v>0</v>
      </c>
      <c r="L72" s="70">
        <f>SUM(J72:K72)</f>
        <v>4549</v>
      </c>
    </row>
    <row r="73" spans="1:12" ht="12.75">
      <c r="A73" s="72"/>
      <c r="B73" s="147" t="s">
        <v>54</v>
      </c>
      <c r="C73" s="12" t="s">
        <v>28</v>
      </c>
      <c r="D73" s="70">
        <v>805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70">
        <v>1</v>
      </c>
      <c r="K73" s="85">
        <v>0</v>
      </c>
      <c r="L73" s="70">
        <f>SUM(J73:K73)</f>
        <v>1</v>
      </c>
    </row>
    <row r="74" spans="1:12" ht="25.5">
      <c r="A74" s="72" t="s">
        <v>7</v>
      </c>
      <c r="B74" s="90">
        <v>62</v>
      </c>
      <c r="C74" s="12" t="s">
        <v>65</v>
      </c>
      <c r="D74" s="125">
        <f aca="true" t="shared" si="12" ref="D74:L74">SUM(D72:D73)</f>
        <v>1361</v>
      </c>
      <c r="E74" s="124">
        <f t="shared" si="12"/>
        <v>0</v>
      </c>
      <c r="F74" s="124">
        <f>SUM(F72:F73)</f>
        <v>0</v>
      </c>
      <c r="G74" s="124">
        <f>SUM(G72:G73)</f>
        <v>0</v>
      </c>
      <c r="H74" s="124">
        <f t="shared" si="12"/>
        <v>0</v>
      </c>
      <c r="I74" s="124">
        <f t="shared" si="12"/>
        <v>0</v>
      </c>
      <c r="J74" s="125">
        <f t="shared" si="12"/>
        <v>4550</v>
      </c>
      <c r="K74" s="124">
        <f t="shared" si="12"/>
        <v>0</v>
      </c>
      <c r="L74" s="125">
        <f t="shared" si="12"/>
        <v>4550</v>
      </c>
    </row>
    <row r="75" spans="1:12" ht="12.75">
      <c r="A75" s="72" t="s">
        <v>7</v>
      </c>
      <c r="B75" s="93">
        <v>3.101</v>
      </c>
      <c r="C75" s="94" t="s">
        <v>17</v>
      </c>
      <c r="D75" s="92">
        <f aca="true" t="shared" si="13" ref="D75:L75">D64+D69+D74</f>
        <v>9086</v>
      </c>
      <c r="E75" s="92">
        <f t="shared" si="13"/>
        <v>7070</v>
      </c>
      <c r="F75" s="92">
        <f>F64+F69+F74</f>
        <v>3503</v>
      </c>
      <c r="G75" s="92">
        <f>G64+G69+G74</f>
        <v>7747</v>
      </c>
      <c r="H75" s="92">
        <f t="shared" si="13"/>
        <v>7472</v>
      </c>
      <c r="I75" s="92">
        <f t="shared" si="13"/>
        <v>9814</v>
      </c>
      <c r="J75" s="92">
        <f t="shared" si="13"/>
        <v>18008</v>
      </c>
      <c r="K75" s="92">
        <f t="shared" si="13"/>
        <v>26819</v>
      </c>
      <c r="L75" s="92">
        <f t="shared" si="13"/>
        <v>44827</v>
      </c>
    </row>
    <row r="76" spans="1:12" ht="12.75">
      <c r="A76" s="80" t="s">
        <v>7</v>
      </c>
      <c r="B76" s="95">
        <v>2230</v>
      </c>
      <c r="C76" s="82" t="s">
        <v>60</v>
      </c>
      <c r="D76" s="134">
        <f aca="true" t="shared" si="14" ref="D76:L76">D50+D75</f>
        <v>17809</v>
      </c>
      <c r="E76" s="134">
        <f t="shared" si="14"/>
        <v>18038</v>
      </c>
      <c r="F76" s="125">
        <f t="shared" si="14"/>
        <v>8957</v>
      </c>
      <c r="G76" s="134">
        <f t="shared" si="14"/>
        <v>18939</v>
      </c>
      <c r="H76" s="134">
        <f t="shared" si="14"/>
        <v>18669</v>
      </c>
      <c r="I76" s="134">
        <f t="shared" si="14"/>
        <v>21006</v>
      </c>
      <c r="J76" s="125">
        <f t="shared" si="14"/>
        <v>27636</v>
      </c>
      <c r="K76" s="134">
        <f t="shared" si="14"/>
        <v>37837</v>
      </c>
      <c r="L76" s="134">
        <f t="shared" si="14"/>
        <v>65473</v>
      </c>
    </row>
    <row r="77" spans="1:12" ht="12.75">
      <c r="A77" s="28" t="s">
        <v>7</v>
      </c>
      <c r="B77" s="41"/>
      <c r="C77" s="29" t="s">
        <v>8</v>
      </c>
      <c r="D77" s="134">
        <f aca="true" t="shared" si="15" ref="D77:L77">D76+D33</f>
        <v>17809</v>
      </c>
      <c r="E77" s="134">
        <f t="shared" si="15"/>
        <v>18038</v>
      </c>
      <c r="F77" s="134">
        <f t="shared" si="15"/>
        <v>8957</v>
      </c>
      <c r="G77" s="134">
        <f t="shared" si="15"/>
        <v>18939</v>
      </c>
      <c r="H77" s="134">
        <f t="shared" si="15"/>
        <v>18669</v>
      </c>
      <c r="I77" s="134">
        <f t="shared" si="15"/>
        <v>21006</v>
      </c>
      <c r="J77" s="125">
        <f t="shared" si="15"/>
        <v>245636</v>
      </c>
      <c r="K77" s="134">
        <f t="shared" si="15"/>
        <v>44772</v>
      </c>
      <c r="L77" s="134">
        <f t="shared" si="15"/>
        <v>290408</v>
      </c>
    </row>
    <row r="78" spans="1:12" ht="12.75">
      <c r="A78" s="2"/>
      <c r="B78" s="31"/>
      <c r="C78" s="46"/>
      <c r="D78" s="99"/>
      <c r="E78" s="99"/>
      <c r="F78" s="70"/>
      <c r="G78" s="99"/>
      <c r="H78" s="99"/>
      <c r="I78" s="99"/>
      <c r="J78" s="70"/>
      <c r="K78" s="99"/>
      <c r="L78" s="99"/>
    </row>
    <row r="79" spans="3:12" ht="12.75">
      <c r="C79" s="9" t="s">
        <v>37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2.75">
      <c r="A80" s="11" t="s">
        <v>9</v>
      </c>
      <c r="B80" s="42">
        <v>4059</v>
      </c>
      <c r="C80" s="30" t="s">
        <v>29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2" ht="12.75">
      <c r="B81" s="43">
        <v>1</v>
      </c>
      <c r="C81" s="15" t="s">
        <v>30</v>
      </c>
      <c r="D81" s="54"/>
      <c r="E81" s="54"/>
      <c r="F81" s="54"/>
      <c r="G81" s="54"/>
      <c r="H81" s="54"/>
      <c r="I81" s="54"/>
      <c r="J81" s="54"/>
      <c r="K81" s="54"/>
      <c r="L81" s="54"/>
    </row>
    <row r="82" spans="2:12" ht="12.75">
      <c r="B82" s="39">
        <v>1.051</v>
      </c>
      <c r="C82" s="9" t="s">
        <v>31</v>
      </c>
      <c r="D82" s="54"/>
      <c r="E82" s="54"/>
      <c r="F82" s="54"/>
      <c r="G82" s="54"/>
      <c r="H82" s="54"/>
      <c r="I82" s="54"/>
      <c r="J82" s="54"/>
      <c r="K82" s="54"/>
      <c r="L82" s="54"/>
    </row>
    <row r="83" spans="2:12" ht="12.75">
      <c r="B83" s="16">
        <v>61</v>
      </c>
      <c r="C83" s="7" t="s">
        <v>32</v>
      </c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2.75">
      <c r="A84" s="2"/>
      <c r="B84" s="44" t="s">
        <v>33</v>
      </c>
      <c r="C84" s="12" t="s">
        <v>44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70">
        <v>1800</v>
      </c>
      <c r="K84" s="85">
        <v>0</v>
      </c>
      <c r="L84" s="70">
        <f>SUM(J84:K84)</f>
        <v>1800</v>
      </c>
    </row>
    <row r="85" spans="1:12" ht="12.75">
      <c r="A85" s="2"/>
      <c r="B85" s="44" t="s">
        <v>43</v>
      </c>
      <c r="C85" s="12" t="s">
        <v>69</v>
      </c>
      <c r="D85" s="92">
        <v>10488</v>
      </c>
      <c r="E85" s="86">
        <v>0</v>
      </c>
      <c r="F85" s="148">
        <v>500</v>
      </c>
      <c r="G85" s="86">
        <v>0</v>
      </c>
      <c r="H85" s="92">
        <v>500</v>
      </c>
      <c r="I85" s="86">
        <v>0</v>
      </c>
      <c r="J85" s="86">
        <v>0</v>
      </c>
      <c r="K85" s="86">
        <v>0</v>
      </c>
      <c r="L85" s="86">
        <f>SUM(J85:K85)</f>
        <v>0</v>
      </c>
    </row>
    <row r="86" spans="1:12" ht="12.75">
      <c r="A86" s="2" t="s">
        <v>7</v>
      </c>
      <c r="B86" s="31">
        <v>61</v>
      </c>
      <c r="C86" s="69" t="s">
        <v>32</v>
      </c>
      <c r="D86" s="92">
        <f aca="true" t="shared" si="16" ref="D86:L86">SUM(D84:D85)</f>
        <v>10488</v>
      </c>
      <c r="E86" s="86">
        <f t="shared" si="16"/>
        <v>0</v>
      </c>
      <c r="F86" s="92">
        <f>SUM(F84:F85)</f>
        <v>500</v>
      </c>
      <c r="G86" s="86">
        <f>SUM(G84:G85)</f>
        <v>0</v>
      </c>
      <c r="H86" s="92">
        <f t="shared" si="16"/>
        <v>500</v>
      </c>
      <c r="I86" s="86">
        <f t="shared" si="16"/>
        <v>0</v>
      </c>
      <c r="J86" s="92">
        <f t="shared" si="16"/>
        <v>1800</v>
      </c>
      <c r="K86" s="86">
        <f t="shared" si="16"/>
        <v>0</v>
      </c>
      <c r="L86" s="92">
        <f t="shared" si="16"/>
        <v>1800</v>
      </c>
    </row>
    <row r="87" spans="1:12" ht="12.75">
      <c r="A87" s="2"/>
      <c r="B87" s="44"/>
      <c r="C87" s="46"/>
      <c r="D87" s="50"/>
      <c r="E87" s="50"/>
      <c r="F87" s="50"/>
      <c r="G87" s="50"/>
      <c r="H87" s="50"/>
      <c r="I87" s="50"/>
      <c r="J87" s="50"/>
      <c r="K87" s="50"/>
      <c r="L87" s="50"/>
    </row>
    <row r="88" spans="2:12" ht="12.75">
      <c r="B88" s="16">
        <v>62</v>
      </c>
      <c r="C88" s="7" t="s">
        <v>34</v>
      </c>
      <c r="D88" s="54"/>
      <c r="E88" s="54"/>
      <c r="F88" s="54"/>
      <c r="G88" s="54"/>
      <c r="H88" s="54"/>
      <c r="I88" s="54"/>
      <c r="J88" s="54"/>
      <c r="K88" s="54"/>
      <c r="L88" s="54"/>
    </row>
    <row r="89" spans="2:12" ht="12.75">
      <c r="B89" s="44" t="s">
        <v>35</v>
      </c>
      <c r="C89" s="12" t="s">
        <v>44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121">
        <v>8200</v>
      </c>
      <c r="K89" s="83">
        <v>0</v>
      </c>
      <c r="L89" s="121">
        <f>SUM(J89:K89)</f>
        <v>8200</v>
      </c>
    </row>
    <row r="90" spans="2:12" ht="12.75">
      <c r="B90" s="44" t="s">
        <v>45</v>
      </c>
      <c r="C90" s="12" t="s">
        <v>69</v>
      </c>
      <c r="D90" s="83">
        <v>0</v>
      </c>
      <c r="E90" s="83">
        <v>0</v>
      </c>
      <c r="F90" s="142">
        <v>500</v>
      </c>
      <c r="G90" s="83">
        <v>0</v>
      </c>
      <c r="H90" s="121">
        <v>500</v>
      </c>
      <c r="I90" s="83">
        <v>0</v>
      </c>
      <c r="J90" s="83">
        <v>0</v>
      </c>
      <c r="K90" s="83">
        <v>0</v>
      </c>
      <c r="L90" s="83">
        <f>SUM(J90:K90)</f>
        <v>0</v>
      </c>
    </row>
    <row r="91" spans="1:12" ht="12.75">
      <c r="A91" s="5" t="s">
        <v>7</v>
      </c>
      <c r="B91" s="16">
        <v>62</v>
      </c>
      <c r="C91" s="69" t="s">
        <v>34</v>
      </c>
      <c r="D91" s="124">
        <f aca="true" t="shared" si="17" ref="D91:L91">SUM(D89:D90)</f>
        <v>0</v>
      </c>
      <c r="E91" s="124">
        <f t="shared" si="17"/>
        <v>0</v>
      </c>
      <c r="F91" s="125">
        <f>SUM(F89:F90)</f>
        <v>500</v>
      </c>
      <c r="G91" s="124">
        <f>SUM(G89:G90)</f>
        <v>0</v>
      </c>
      <c r="H91" s="125">
        <f t="shared" si="17"/>
        <v>500</v>
      </c>
      <c r="I91" s="124">
        <f t="shared" si="17"/>
        <v>0</v>
      </c>
      <c r="J91" s="125">
        <f t="shared" si="17"/>
        <v>8200</v>
      </c>
      <c r="K91" s="124">
        <f t="shared" si="17"/>
        <v>0</v>
      </c>
      <c r="L91" s="125">
        <f t="shared" si="17"/>
        <v>8200</v>
      </c>
    </row>
    <row r="92" spans="1:12" ht="12.75">
      <c r="A92" s="2"/>
      <c r="B92" s="44"/>
      <c r="C92" s="12"/>
      <c r="D92" s="51"/>
      <c r="E92" s="51"/>
      <c r="F92" s="51"/>
      <c r="G92" s="51"/>
      <c r="H92" s="51"/>
      <c r="I92" s="51"/>
      <c r="J92" s="51"/>
      <c r="K92" s="51"/>
      <c r="L92" s="50"/>
    </row>
    <row r="93" spans="1:12" ht="25.5">
      <c r="A93" s="2"/>
      <c r="B93" s="96">
        <v>63</v>
      </c>
      <c r="C93" s="97" t="s">
        <v>64</v>
      </c>
      <c r="D93" s="50"/>
      <c r="E93" s="50"/>
      <c r="F93" s="50"/>
      <c r="G93" s="50"/>
      <c r="H93" s="50"/>
      <c r="I93" s="50"/>
      <c r="J93" s="50"/>
      <c r="K93" s="50"/>
      <c r="L93" s="50"/>
    </row>
    <row r="94" spans="1:12" ht="12.75">
      <c r="A94" s="80"/>
      <c r="B94" s="149" t="s">
        <v>36</v>
      </c>
      <c r="C94" s="130" t="s">
        <v>68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f>SUM(J94:K94)</f>
        <v>0</v>
      </c>
    </row>
    <row r="95" spans="1:12" ht="0.75" customHeight="1">
      <c r="A95" s="2"/>
      <c r="B95" s="44"/>
      <c r="C95" s="12"/>
      <c r="D95" s="51"/>
      <c r="E95" s="51"/>
      <c r="F95" s="51"/>
      <c r="G95" s="51"/>
      <c r="H95" s="51"/>
      <c r="I95" s="51"/>
      <c r="J95" s="51"/>
      <c r="K95" s="51"/>
      <c r="L95" s="50"/>
    </row>
    <row r="96" spans="1:12" ht="25.5">
      <c r="A96" s="2"/>
      <c r="B96" s="96">
        <v>64</v>
      </c>
      <c r="C96" s="97" t="s">
        <v>41</v>
      </c>
      <c r="D96" s="51"/>
      <c r="E96" s="51"/>
      <c r="F96" s="51"/>
      <c r="G96" s="51"/>
      <c r="H96" s="51"/>
      <c r="I96" s="51"/>
      <c r="J96" s="51"/>
      <c r="K96" s="51"/>
      <c r="L96" s="50"/>
    </row>
    <row r="97" spans="1:12" ht="12.75">
      <c r="A97" s="2"/>
      <c r="B97" s="44" t="s">
        <v>57</v>
      </c>
      <c r="C97" s="12" t="s">
        <v>70</v>
      </c>
      <c r="D97" s="70">
        <v>8854</v>
      </c>
      <c r="E97" s="85">
        <v>0</v>
      </c>
      <c r="F97" s="85">
        <v>0</v>
      </c>
      <c r="G97" s="85">
        <v>0</v>
      </c>
      <c r="H97" s="70">
        <v>1500</v>
      </c>
      <c r="I97" s="85">
        <v>0</v>
      </c>
      <c r="J97" s="85">
        <v>0</v>
      </c>
      <c r="K97" s="85">
        <v>0</v>
      </c>
      <c r="L97" s="85">
        <f>SUM(J97:K97)</f>
        <v>0</v>
      </c>
    </row>
    <row r="98" spans="2:12" ht="12.75">
      <c r="B98" s="44" t="s">
        <v>58</v>
      </c>
      <c r="C98" s="12" t="s">
        <v>42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70">
        <v>2150</v>
      </c>
      <c r="K98" s="85">
        <v>0</v>
      </c>
      <c r="L98" s="70">
        <f>SUM(J98:K98)</f>
        <v>2150</v>
      </c>
    </row>
    <row r="99" spans="1:12" ht="25.5">
      <c r="A99" s="74" t="s">
        <v>7</v>
      </c>
      <c r="B99" s="96">
        <v>64</v>
      </c>
      <c r="C99" s="97" t="s">
        <v>41</v>
      </c>
      <c r="D99" s="125">
        <f aca="true" t="shared" si="18" ref="D99:L99">SUM(D97:D98)</f>
        <v>8854</v>
      </c>
      <c r="E99" s="124">
        <f t="shared" si="18"/>
        <v>0</v>
      </c>
      <c r="F99" s="124">
        <f>SUM(F97:F98)</f>
        <v>0</v>
      </c>
      <c r="G99" s="124">
        <f>SUM(G97:G98)</f>
        <v>0</v>
      </c>
      <c r="H99" s="125">
        <f t="shared" si="18"/>
        <v>1500</v>
      </c>
      <c r="I99" s="124">
        <f t="shared" si="18"/>
        <v>0</v>
      </c>
      <c r="J99" s="125">
        <f t="shared" si="18"/>
        <v>2150</v>
      </c>
      <c r="K99" s="124">
        <f t="shared" si="18"/>
        <v>0</v>
      </c>
      <c r="L99" s="125">
        <f t="shared" si="18"/>
        <v>2150</v>
      </c>
    </row>
    <row r="100" spans="1:12" ht="12.75">
      <c r="A100" s="74"/>
      <c r="B100" s="96"/>
      <c r="C100" s="97"/>
      <c r="D100" s="71"/>
      <c r="E100" s="123"/>
      <c r="F100" s="123"/>
      <c r="G100" s="123"/>
      <c r="H100" s="71"/>
      <c r="I100" s="123"/>
      <c r="J100" s="71"/>
      <c r="K100" s="123"/>
      <c r="L100" s="71"/>
    </row>
    <row r="101" spans="1:12" ht="12.75">
      <c r="A101" s="74"/>
      <c r="B101" s="137">
        <v>65</v>
      </c>
      <c r="C101" s="138" t="s">
        <v>104</v>
      </c>
      <c r="D101" s="70"/>
      <c r="E101" s="85"/>
      <c r="F101" s="85"/>
      <c r="G101" s="85"/>
      <c r="H101" s="70"/>
      <c r="I101" s="85"/>
      <c r="J101" s="70"/>
      <c r="K101" s="85"/>
      <c r="L101" s="70"/>
    </row>
    <row r="102" spans="1:12" ht="12.75">
      <c r="A102" s="74"/>
      <c r="B102" s="137" t="s">
        <v>105</v>
      </c>
      <c r="C102" s="139" t="s">
        <v>106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70">
        <v>10000</v>
      </c>
      <c r="K102" s="85">
        <v>0</v>
      </c>
      <c r="L102" s="70">
        <f>SUM(J102:K102)</f>
        <v>10000</v>
      </c>
    </row>
    <row r="103" spans="1:12" ht="12.75">
      <c r="A103" s="2" t="s">
        <v>7</v>
      </c>
      <c r="B103" s="137">
        <v>65</v>
      </c>
      <c r="C103" s="138" t="s">
        <v>104</v>
      </c>
      <c r="D103" s="124">
        <f aca="true" t="shared" si="19" ref="D103:L103">D102</f>
        <v>0</v>
      </c>
      <c r="E103" s="124">
        <f t="shared" si="19"/>
        <v>0</v>
      </c>
      <c r="F103" s="124">
        <f t="shared" si="19"/>
        <v>0</v>
      </c>
      <c r="G103" s="124">
        <f t="shared" si="19"/>
        <v>0</v>
      </c>
      <c r="H103" s="124">
        <f t="shared" si="19"/>
        <v>0</v>
      </c>
      <c r="I103" s="124">
        <f t="shared" si="19"/>
        <v>0</v>
      </c>
      <c r="J103" s="125">
        <f t="shared" si="19"/>
        <v>10000</v>
      </c>
      <c r="K103" s="124">
        <f t="shared" si="19"/>
        <v>0</v>
      </c>
      <c r="L103" s="125">
        <f t="shared" si="19"/>
        <v>10000</v>
      </c>
    </row>
    <row r="104" spans="1:12" ht="12.75">
      <c r="A104" s="2" t="s">
        <v>7</v>
      </c>
      <c r="B104" s="93">
        <v>1.051</v>
      </c>
      <c r="C104" s="46" t="s">
        <v>31</v>
      </c>
      <c r="D104" s="92">
        <f>D99+D94+D91+D86+D102</f>
        <v>19342</v>
      </c>
      <c r="E104" s="86">
        <f aca="true" t="shared" si="20" ref="E104:L104">E99+E94+E91+E86+E102</f>
        <v>0</v>
      </c>
      <c r="F104" s="92">
        <f t="shared" si="20"/>
        <v>1000</v>
      </c>
      <c r="G104" s="86">
        <f t="shared" si="20"/>
        <v>0</v>
      </c>
      <c r="H104" s="92">
        <f t="shared" si="20"/>
        <v>2500</v>
      </c>
      <c r="I104" s="86">
        <f t="shared" si="20"/>
        <v>0</v>
      </c>
      <c r="J104" s="92">
        <f t="shared" si="20"/>
        <v>22150</v>
      </c>
      <c r="K104" s="86">
        <f t="shared" si="20"/>
        <v>0</v>
      </c>
      <c r="L104" s="92">
        <f t="shared" si="20"/>
        <v>22150</v>
      </c>
    </row>
    <row r="105" spans="1:12" ht="12.75">
      <c r="A105" s="2" t="s">
        <v>7</v>
      </c>
      <c r="B105" s="115">
        <v>1</v>
      </c>
      <c r="C105" s="116" t="s">
        <v>30</v>
      </c>
      <c r="D105" s="92">
        <f aca="true" t="shared" si="21" ref="D105:L105">D104</f>
        <v>19342</v>
      </c>
      <c r="E105" s="86">
        <f t="shared" si="21"/>
        <v>0</v>
      </c>
      <c r="F105" s="92">
        <f t="shared" si="21"/>
        <v>1000</v>
      </c>
      <c r="G105" s="86">
        <f t="shared" si="21"/>
        <v>0</v>
      </c>
      <c r="H105" s="92">
        <f t="shared" si="21"/>
        <v>2500</v>
      </c>
      <c r="I105" s="86">
        <f t="shared" si="21"/>
        <v>0</v>
      </c>
      <c r="J105" s="92">
        <f t="shared" si="21"/>
        <v>22150</v>
      </c>
      <c r="K105" s="86">
        <f t="shared" si="21"/>
        <v>0</v>
      </c>
      <c r="L105" s="92">
        <f t="shared" si="21"/>
        <v>22150</v>
      </c>
    </row>
    <row r="106" spans="1:12" ht="12.75">
      <c r="A106" s="72" t="s">
        <v>7</v>
      </c>
      <c r="B106" s="117">
        <v>4059</v>
      </c>
      <c r="C106" s="118" t="s">
        <v>29</v>
      </c>
      <c r="D106" s="125">
        <f aca="true" t="shared" si="22" ref="D106:L106">D105</f>
        <v>19342</v>
      </c>
      <c r="E106" s="124">
        <f t="shared" si="22"/>
        <v>0</v>
      </c>
      <c r="F106" s="125">
        <f t="shared" si="22"/>
        <v>1000</v>
      </c>
      <c r="G106" s="124">
        <f t="shared" si="22"/>
        <v>0</v>
      </c>
      <c r="H106" s="125">
        <f t="shared" si="22"/>
        <v>2500</v>
      </c>
      <c r="I106" s="124">
        <f t="shared" si="22"/>
        <v>0</v>
      </c>
      <c r="J106" s="125">
        <f t="shared" si="22"/>
        <v>22150</v>
      </c>
      <c r="K106" s="124">
        <f t="shared" si="22"/>
        <v>0</v>
      </c>
      <c r="L106" s="125">
        <f t="shared" si="22"/>
        <v>22150</v>
      </c>
    </row>
    <row r="107" spans="1:12" ht="12.75">
      <c r="A107" s="11"/>
      <c r="B107" s="42"/>
      <c r="C107" s="30"/>
      <c r="D107" s="70"/>
      <c r="E107" s="85"/>
      <c r="F107" s="70"/>
      <c r="G107" s="85"/>
      <c r="H107" s="70"/>
      <c r="I107" s="85"/>
      <c r="J107" s="70"/>
      <c r="K107" s="85"/>
      <c r="L107" s="70"/>
    </row>
    <row r="108" spans="1:12" ht="25.5">
      <c r="A108" s="109" t="s">
        <v>9</v>
      </c>
      <c r="B108" s="101">
        <v>6202</v>
      </c>
      <c r="C108" s="110" t="s">
        <v>74</v>
      </c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2" ht="12.75">
      <c r="A109" s="109"/>
      <c r="B109" s="111">
        <v>1</v>
      </c>
      <c r="C109" s="112" t="s">
        <v>75</v>
      </c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1:12" ht="12.75">
      <c r="A110" s="109"/>
      <c r="B110" s="113">
        <v>1.203</v>
      </c>
      <c r="C110" s="110" t="s">
        <v>76</v>
      </c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1:12" ht="12.75">
      <c r="A111" s="109"/>
      <c r="B111" s="104">
        <v>60</v>
      </c>
      <c r="C111" s="112" t="s">
        <v>77</v>
      </c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1:12" ht="12.75">
      <c r="A112" s="104"/>
      <c r="B112" s="104" t="s">
        <v>78</v>
      </c>
      <c r="C112" s="112" t="s">
        <v>79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126">
        <v>50000</v>
      </c>
      <c r="K112" s="84">
        <v>0</v>
      </c>
      <c r="L112" s="126">
        <f>SUM(J112:K112)</f>
        <v>50000</v>
      </c>
    </row>
    <row r="113" spans="1:12" ht="12.75">
      <c r="A113" s="109" t="s">
        <v>7</v>
      </c>
      <c r="B113" s="113">
        <v>1.203</v>
      </c>
      <c r="C113" s="110" t="s">
        <v>76</v>
      </c>
      <c r="D113" s="132">
        <f aca="true" t="shared" si="23" ref="D113:L114">D112</f>
        <v>0</v>
      </c>
      <c r="E113" s="132">
        <f t="shared" si="23"/>
        <v>0</v>
      </c>
      <c r="F113" s="132">
        <f t="shared" si="23"/>
        <v>0</v>
      </c>
      <c r="G113" s="132">
        <f t="shared" si="23"/>
        <v>0</v>
      </c>
      <c r="H113" s="132">
        <f t="shared" si="23"/>
        <v>0</v>
      </c>
      <c r="I113" s="132">
        <f t="shared" si="23"/>
        <v>0</v>
      </c>
      <c r="J113" s="140">
        <f t="shared" si="23"/>
        <v>50000</v>
      </c>
      <c r="K113" s="132">
        <f t="shared" si="23"/>
        <v>0</v>
      </c>
      <c r="L113" s="140">
        <f t="shared" si="23"/>
        <v>50000</v>
      </c>
    </row>
    <row r="114" spans="1:12" ht="12.75">
      <c r="A114" s="109" t="s">
        <v>7</v>
      </c>
      <c r="B114" s="111">
        <v>1</v>
      </c>
      <c r="C114" s="112" t="s">
        <v>75</v>
      </c>
      <c r="D114" s="132">
        <f t="shared" si="23"/>
        <v>0</v>
      </c>
      <c r="E114" s="132">
        <f t="shared" si="23"/>
        <v>0</v>
      </c>
      <c r="F114" s="132">
        <f t="shared" si="23"/>
        <v>0</v>
      </c>
      <c r="G114" s="132">
        <f t="shared" si="23"/>
        <v>0</v>
      </c>
      <c r="H114" s="132">
        <f t="shared" si="23"/>
        <v>0</v>
      </c>
      <c r="I114" s="132">
        <f t="shared" si="23"/>
        <v>0</v>
      </c>
      <c r="J114" s="140">
        <f t="shared" si="23"/>
        <v>50000</v>
      </c>
      <c r="K114" s="132">
        <f t="shared" si="23"/>
        <v>0</v>
      </c>
      <c r="L114" s="140">
        <f t="shared" si="23"/>
        <v>50000</v>
      </c>
    </row>
    <row r="115" spans="1:12" ht="25.5">
      <c r="A115" s="109" t="s">
        <v>7</v>
      </c>
      <c r="B115" s="101">
        <v>6202</v>
      </c>
      <c r="C115" s="110" t="s">
        <v>74</v>
      </c>
      <c r="D115" s="132">
        <f aca="true" t="shared" si="24" ref="D115:L115">D112</f>
        <v>0</v>
      </c>
      <c r="E115" s="132">
        <f t="shared" si="24"/>
        <v>0</v>
      </c>
      <c r="F115" s="132">
        <f t="shared" si="24"/>
        <v>0</v>
      </c>
      <c r="G115" s="132">
        <f t="shared" si="24"/>
        <v>0</v>
      </c>
      <c r="H115" s="132">
        <f t="shared" si="24"/>
        <v>0</v>
      </c>
      <c r="I115" s="132">
        <f t="shared" si="24"/>
        <v>0</v>
      </c>
      <c r="J115" s="140">
        <f t="shared" si="24"/>
        <v>50000</v>
      </c>
      <c r="K115" s="132">
        <f t="shared" si="24"/>
        <v>0</v>
      </c>
      <c r="L115" s="140">
        <f t="shared" si="24"/>
        <v>50000</v>
      </c>
    </row>
    <row r="116" spans="1:12" ht="12.75">
      <c r="A116" s="28" t="s">
        <v>7</v>
      </c>
      <c r="B116" s="41"/>
      <c r="C116" s="29" t="s">
        <v>37</v>
      </c>
      <c r="D116" s="125">
        <f>D106+D115</f>
        <v>19342</v>
      </c>
      <c r="E116" s="124">
        <f aca="true" t="shared" si="25" ref="E116:L116">E106+E115</f>
        <v>0</v>
      </c>
      <c r="F116" s="125">
        <f t="shared" si="25"/>
        <v>1000</v>
      </c>
      <c r="G116" s="124">
        <f t="shared" si="25"/>
        <v>0</v>
      </c>
      <c r="H116" s="125">
        <f t="shared" si="25"/>
        <v>2500</v>
      </c>
      <c r="I116" s="124">
        <f t="shared" si="25"/>
        <v>0</v>
      </c>
      <c r="J116" s="125">
        <f>J106+J115</f>
        <v>72150</v>
      </c>
      <c r="K116" s="124">
        <f t="shared" si="25"/>
        <v>0</v>
      </c>
      <c r="L116" s="125">
        <f t="shared" si="25"/>
        <v>72150</v>
      </c>
    </row>
    <row r="117" spans="1:12" ht="12.75">
      <c r="A117" s="28" t="s">
        <v>7</v>
      </c>
      <c r="B117" s="41"/>
      <c r="C117" s="29" t="s">
        <v>0</v>
      </c>
      <c r="D117" s="131">
        <f aca="true" t="shared" si="26" ref="D117:L117">D77+D116</f>
        <v>37151</v>
      </c>
      <c r="E117" s="131">
        <f t="shared" si="26"/>
        <v>18038</v>
      </c>
      <c r="F117" s="131">
        <f t="shared" si="26"/>
        <v>9957</v>
      </c>
      <c r="G117" s="131">
        <f t="shared" si="26"/>
        <v>18939</v>
      </c>
      <c r="H117" s="131">
        <f t="shared" si="26"/>
        <v>21169</v>
      </c>
      <c r="I117" s="131">
        <f t="shared" si="26"/>
        <v>21006</v>
      </c>
      <c r="J117" s="125">
        <f t="shared" si="26"/>
        <v>317786</v>
      </c>
      <c r="K117" s="131">
        <f t="shared" si="26"/>
        <v>44772</v>
      </c>
      <c r="L117" s="131">
        <f t="shared" si="26"/>
        <v>362558</v>
      </c>
    </row>
    <row r="118" spans="1:12" ht="12.75">
      <c r="A118" s="2"/>
      <c r="B118" s="31"/>
      <c r="C118" s="98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ht="12.75">
      <c r="A119" s="5" t="s">
        <v>9</v>
      </c>
      <c r="B119" s="32">
        <v>2230</v>
      </c>
      <c r="C119" s="9" t="s">
        <v>60</v>
      </c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2:12" ht="12.75">
      <c r="B120" s="33">
        <v>1</v>
      </c>
      <c r="C120" s="7" t="s">
        <v>50</v>
      </c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ht="12.75">
      <c r="A121" s="2"/>
      <c r="B121" s="39">
        <v>1.911</v>
      </c>
      <c r="C121" s="46" t="s">
        <v>55</v>
      </c>
      <c r="D121" s="85">
        <v>0</v>
      </c>
      <c r="E121" s="114">
        <v>3</v>
      </c>
      <c r="F121" s="85">
        <v>0</v>
      </c>
      <c r="G121" s="85">
        <v>0</v>
      </c>
      <c r="H121" s="85">
        <v>0</v>
      </c>
      <c r="I121" s="85">
        <v>0</v>
      </c>
      <c r="J121" s="87">
        <v>0</v>
      </c>
      <c r="K121" s="87">
        <v>0</v>
      </c>
      <c r="L121" s="87">
        <v>0</v>
      </c>
    </row>
    <row r="122" spans="1:12" ht="12.75">
      <c r="A122" s="80"/>
      <c r="B122" s="81"/>
      <c r="C122" s="82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6:12" ht="12.75">
      <c r="F123" s="47"/>
      <c r="G123" s="47"/>
      <c r="J123" s="47"/>
      <c r="K123" s="47"/>
      <c r="L123" s="47"/>
    </row>
    <row r="124" spans="2:12" ht="12.75">
      <c r="B124" s="1"/>
      <c r="C124" s="150"/>
      <c r="D124" s="151"/>
      <c r="E124" s="68"/>
      <c r="F124" s="47"/>
      <c r="G124" s="47"/>
      <c r="J124" s="47"/>
      <c r="K124" s="47"/>
      <c r="L124" s="47"/>
    </row>
  </sheetData>
  <sheetProtection/>
  <autoFilter ref="A13:L124"/>
  <mergeCells count="11">
    <mergeCell ref="A1:L1"/>
    <mergeCell ref="A2:L2"/>
    <mergeCell ref="H11:I11"/>
    <mergeCell ref="J11:L11"/>
    <mergeCell ref="D11:E11"/>
    <mergeCell ref="F11:G11"/>
    <mergeCell ref="C124:D124"/>
    <mergeCell ref="J12:L12"/>
    <mergeCell ref="H12:I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6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2012-06-21T11:14:20Z</cp:lastPrinted>
  <dcterms:created xsi:type="dcterms:W3CDTF">2004-06-02T16:19:52Z</dcterms:created>
  <dcterms:modified xsi:type="dcterms:W3CDTF">2012-06-23T10:02:27Z</dcterms:modified>
  <cp:category/>
  <cp:version/>
  <cp:contentType/>
  <cp:contentStatus/>
</cp:coreProperties>
</file>